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8" i="1" l="1"/>
  <c r="G5" i="1"/>
  <c r="G7" i="1"/>
  <c r="C21" i="1"/>
  <c r="C3" i="1"/>
  <c r="G6" i="1" s="1"/>
  <c r="G9" i="1" s="1"/>
  <c r="H9" i="1" s="1"/>
  <c r="H6" i="1" l="1"/>
  <c r="H5" i="1"/>
  <c r="H8" i="1"/>
  <c r="H7" i="1"/>
  <c r="G2" i="1"/>
</calcChain>
</file>

<file path=xl/sharedStrings.xml><?xml version="1.0" encoding="utf-8"?>
<sst xmlns="http://schemas.openxmlformats.org/spreadsheetml/2006/main" count="152" uniqueCount="143">
  <si>
    <t>项目</t>
    <phoneticPr fontId="3" type="noConversion"/>
  </si>
  <si>
    <t>金额</t>
    <phoneticPr fontId="3" type="noConversion"/>
  </si>
  <si>
    <t>注释</t>
    <phoneticPr fontId="3" type="noConversion"/>
  </si>
  <si>
    <t>装修款</t>
    <phoneticPr fontId="3" type="noConversion"/>
  </si>
  <si>
    <r>
      <rPr>
        <sz val="12"/>
        <rFont val="宋体"/>
        <family val="3"/>
        <charset val="134"/>
      </rPr>
      <t>半包</t>
    </r>
    <r>
      <rPr>
        <sz val="12"/>
        <rFont val="Tahoma"/>
        <family val="2"/>
      </rPr>
      <t>+</t>
    </r>
    <r>
      <rPr>
        <sz val="12"/>
        <rFont val="宋体"/>
        <family val="3"/>
        <charset val="134"/>
      </rPr>
      <t>水电</t>
    </r>
    <phoneticPr fontId="3" type="noConversion"/>
  </si>
  <si>
    <r>
      <rPr>
        <sz val="12"/>
        <rFont val="宋体"/>
        <family val="3"/>
        <charset val="134"/>
      </rPr>
      <t>地板</t>
    </r>
    <phoneticPr fontId="3" type="noConversion"/>
  </si>
  <si>
    <t>单价155*50平米，扬子地板</t>
    <phoneticPr fontId="3" type="noConversion"/>
  </si>
  <si>
    <t>瓷砖</t>
    <phoneticPr fontId="3" type="noConversion"/>
  </si>
  <si>
    <t>依诺磁砖</t>
    <phoneticPr fontId="3" type="noConversion"/>
  </si>
  <si>
    <t>换窗户</t>
    <phoneticPr fontId="3" type="noConversion"/>
  </si>
  <si>
    <t>本地供应商</t>
    <phoneticPr fontId="3" type="noConversion"/>
  </si>
  <si>
    <r>
      <rPr>
        <sz val="12"/>
        <rFont val="宋体"/>
        <family val="3"/>
        <charset val="134"/>
      </rPr>
      <t>地暖</t>
    </r>
    <phoneticPr fontId="3" type="noConversion"/>
  </si>
  <si>
    <r>
      <t>65</t>
    </r>
    <r>
      <rPr>
        <sz val="12"/>
        <rFont val="宋体"/>
        <family val="3"/>
        <charset val="134"/>
      </rPr>
      <t>平米</t>
    </r>
    <r>
      <rPr>
        <sz val="12"/>
        <rFont val="Tahoma"/>
        <family val="2"/>
      </rPr>
      <t>*</t>
    </r>
    <r>
      <rPr>
        <sz val="12"/>
        <rFont val="宋体"/>
        <family val="3"/>
        <charset val="134"/>
      </rPr>
      <t>（</t>
    </r>
    <r>
      <rPr>
        <sz val="12"/>
        <rFont val="Tahoma"/>
        <family val="2"/>
      </rPr>
      <t>95</t>
    </r>
    <r>
      <rPr>
        <sz val="12"/>
        <rFont val="宋体"/>
        <family val="3"/>
        <charset val="134"/>
      </rPr>
      <t>单价</t>
    </r>
    <r>
      <rPr>
        <sz val="12"/>
        <rFont val="Tahoma"/>
        <family val="2"/>
      </rPr>
      <t>+5</t>
    </r>
    <r>
      <rPr>
        <sz val="12"/>
        <rFont val="宋体"/>
        <family val="3"/>
        <charset val="134"/>
      </rPr>
      <t>光面找平）本地供应商</t>
    </r>
    <phoneticPr fontId="3" type="noConversion"/>
  </si>
  <si>
    <t>厨房</t>
    <phoneticPr fontId="3" type="noConversion"/>
  </si>
  <si>
    <r>
      <rPr>
        <sz val="12"/>
        <rFont val="宋体"/>
        <family val="3"/>
        <charset val="134"/>
      </rPr>
      <t>橱柜</t>
    </r>
    <phoneticPr fontId="3" type="noConversion"/>
  </si>
  <si>
    <r>
      <rPr>
        <sz val="12"/>
        <rFont val="宋体"/>
        <family val="3"/>
        <charset val="134"/>
      </rPr>
      <t>外加挂篮，转角五金件等，多给</t>
    </r>
    <r>
      <rPr>
        <sz val="12"/>
        <rFont val="Tahoma"/>
        <family val="2"/>
      </rPr>
      <t>1000</t>
    </r>
    <r>
      <rPr>
        <sz val="12"/>
        <rFont val="宋体"/>
        <family val="3"/>
        <charset val="134"/>
      </rPr>
      <t>，还包含吧台，以及地暖阀柜</t>
    </r>
    <phoneticPr fontId="3" type="noConversion"/>
  </si>
  <si>
    <r>
      <rPr>
        <sz val="12"/>
        <rFont val="宋体"/>
        <family val="3"/>
        <charset val="134"/>
      </rPr>
      <t>净水器</t>
    </r>
    <phoneticPr fontId="3" type="noConversion"/>
  </si>
  <si>
    <t>立升净水器套装，前置+净水器+超滤伴侣</t>
    <phoneticPr fontId="3" type="noConversion"/>
  </si>
  <si>
    <t>油烟机灶台</t>
    <phoneticPr fontId="3" type="noConversion"/>
  </si>
  <si>
    <r>
      <rPr>
        <sz val="12"/>
        <rFont val="宋体"/>
        <family val="3"/>
        <charset val="134"/>
      </rPr>
      <t>老板</t>
    </r>
    <r>
      <rPr>
        <sz val="12"/>
        <rFont val="Tahoma"/>
        <family val="2"/>
      </rPr>
      <t xml:space="preserve"> 8207+9B28</t>
    </r>
    <phoneticPr fontId="3" type="noConversion"/>
  </si>
  <si>
    <t>水槽水龙头</t>
    <phoneticPr fontId="3" type="noConversion"/>
  </si>
  <si>
    <t>席玛卫浴304不锈钢，台下盆</t>
    <phoneticPr fontId="3" type="noConversion"/>
  </si>
  <si>
    <t>洗碗机</t>
    <phoneticPr fontId="3" type="noConversion"/>
  </si>
  <si>
    <t>西门子SC76M540TI</t>
    <phoneticPr fontId="3" type="noConversion"/>
  </si>
  <si>
    <r>
      <rPr>
        <sz val="12"/>
        <rFont val="宋体"/>
        <family val="3"/>
        <charset val="134"/>
      </rPr>
      <t>厨房推拉门</t>
    </r>
    <phoneticPr fontId="3" type="noConversion"/>
  </si>
  <si>
    <r>
      <t>200</t>
    </r>
    <r>
      <rPr>
        <sz val="12"/>
        <rFont val="宋体"/>
        <family val="3"/>
        <charset val="134"/>
      </rPr>
      <t>每平</t>
    </r>
    <r>
      <rPr>
        <sz val="12"/>
        <rFont val="Tahoma"/>
        <family val="2"/>
      </rPr>
      <t>*1.56</t>
    </r>
    <r>
      <rPr>
        <sz val="12"/>
        <rFont val="宋体"/>
        <family val="3"/>
        <charset val="134"/>
      </rPr>
      <t>宽</t>
    </r>
    <r>
      <rPr>
        <sz val="12"/>
        <rFont val="Tahoma"/>
        <family val="2"/>
      </rPr>
      <t>*2.4</t>
    </r>
    <r>
      <rPr>
        <sz val="12"/>
        <rFont val="宋体"/>
        <family val="3"/>
        <charset val="134"/>
      </rPr>
      <t>高，本地供应商</t>
    </r>
    <phoneticPr fontId="3" type="noConversion"/>
  </si>
  <si>
    <t>餐厅</t>
    <phoneticPr fontId="3" type="noConversion"/>
  </si>
  <si>
    <t>吧台</t>
    <phoneticPr fontId="3" type="noConversion"/>
  </si>
  <si>
    <t>N/A</t>
    <phoneticPr fontId="3" type="noConversion"/>
  </si>
  <si>
    <t>包含在橱柜价格里</t>
    <phoneticPr fontId="3" type="noConversion"/>
  </si>
  <si>
    <t>餐桌</t>
    <phoneticPr fontId="3" type="noConversion"/>
  </si>
  <si>
    <t>宜家</t>
    <phoneticPr fontId="3" type="noConversion"/>
  </si>
  <si>
    <t>餐椅</t>
    <phoneticPr fontId="3" type="noConversion"/>
  </si>
  <si>
    <t>宜家4把+网购2把</t>
    <phoneticPr fontId="3" type="noConversion"/>
  </si>
  <si>
    <r>
      <rPr>
        <sz val="12"/>
        <rFont val="宋体"/>
        <family val="3"/>
        <charset val="134"/>
      </rPr>
      <t>木门</t>
    </r>
    <phoneticPr fontId="3" type="noConversion"/>
  </si>
  <si>
    <r>
      <t>850*3</t>
    </r>
    <r>
      <rPr>
        <sz val="12"/>
        <rFont val="宋体"/>
        <family val="3"/>
        <charset val="134"/>
      </rPr>
      <t>（主卧，次卧，卫生间）</t>
    </r>
    <phoneticPr fontId="3" type="noConversion"/>
  </si>
  <si>
    <t>包口</t>
    <phoneticPr fontId="3" type="noConversion"/>
  </si>
  <si>
    <r>
      <rPr>
        <sz val="12"/>
        <rFont val="宋体"/>
        <family val="3"/>
        <charset val="134"/>
      </rPr>
      <t>叶子家，双口</t>
    </r>
    <r>
      <rPr>
        <sz val="12"/>
        <rFont val="Tahoma"/>
        <family val="2"/>
      </rPr>
      <t>80</t>
    </r>
    <r>
      <rPr>
        <sz val="12"/>
        <rFont val="宋体"/>
        <family val="3"/>
        <charset val="134"/>
      </rPr>
      <t>，单口</t>
    </r>
    <r>
      <rPr>
        <sz val="12"/>
        <rFont val="Tahoma"/>
        <family val="2"/>
      </rPr>
      <t>70</t>
    </r>
    <phoneticPr fontId="3" type="noConversion"/>
  </si>
  <si>
    <t>窗台石</t>
    <phoneticPr fontId="3" type="noConversion"/>
  </si>
  <si>
    <r>
      <rPr>
        <sz val="12"/>
        <rFont val="宋体"/>
        <family val="3"/>
        <charset val="134"/>
      </rPr>
      <t>踢脚线</t>
    </r>
    <phoneticPr fontId="3" type="noConversion"/>
  </si>
  <si>
    <t>18.8*76</t>
    <phoneticPr fontId="3" type="noConversion"/>
  </si>
  <si>
    <r>
      <rPr>
        <sz val="12"/>
        <rFont val="宋体"/>
        <family val="3"/>
        <charset val="134"/>
      </rPr>
      <t>榻榻米</t>
    </r>
    <r>
      <rPr>
        <sz val="12"/>
        <rFont val="Tahoma"/>
        <family val="2"/>
      </rPr>
      <t>7</t>
    </r>
    <r>
      <rPr>
        <sz val="12"/>
        <rFont val="宋体"/>
        <family val="3"/>
        <charset val="134"/>
      </rPr>
      <t>平</t>
    </r>
    <phoneticPr fontId="3" type="noConversion"/>
  </si>
  <si>
    <t>榻榻米及柜子</t>
    <phoneticPr fontId="3" type="noConversion"/>
  </si>
  <si>
    <r>
      <rPr>
        <sz val="12"/>
        <rFont val="宋体"/>
        <family val="3"/>
        <charset val="134"/>
      </rPr>
      <t>按均价一千一平，面积</t>
    </r>
    <r>
      <rPr>
        <sz val="12"/>
        <rFont val="Tahoma"/>
        <family val="2"/>
      </rPr>
      <t>5.7</t>
    </r>
    <r>
      <rPr>
        <sz val="12"/>
        <rFont val="宋体"/>
        <family val="3"/>
        <charset val="134"/>
      </rPr>
      <t>，外加柜子</t>
    </r>
    <phoneticPr fontId="3" type="noConversion"/>
  </si>
  <si>
    <t>湿区卫生间</t>
    <phoneticPr fontId="3" type="noConversion"/>
  </si>
  <si>
    <r>
      <rPr>
        <sz val="12"/>
        <rFont val="宋体"/>
        <family val="3"/>
        <charset val="134"/>
      </rPr>
      <t>卫浴</t>
    </r>
    <phoneticPr fontId="3" type="noConversion"/>
  </si>
  <si>
    <t>席玛花洒，坐便</t>
    <phoneticPr fontId="3" type="noConversion"/>
  </si>
  <si>
    <t>干区卫生间</t>
    <phoneticPr fontId="3" type="noConversion"/>
  </si>
  <si>
    <t>干区洗手台</t>
    <phoneticPr fontId="3" type="noConversion"/>
  </si>
  <si>
    <t>席玛卫浴定制</t>
    <phoneticPr fontId="3" type="noConversion"/>
  </si>
  <si>
    <t>洗手盆及龙头</t>
    <phoneticPr fontId="3" type="noConversion"/>
  </si>
  <si>
    <t>镜柜</t>
    <phoneticPr fontId="3" type="noConversion"/>
  </si>
  <si>
    <r>
      <rPr>
        <sz val="12"/>
        <rFont val="宋体"/>
        <family val="3"/>
        <charset val="134"/>
      </rPr>
      <t>插座开关</t>
    </r>
    <phoneticPr fontId="3" type="noConversion"/>
  </si>
  <si>
    <t>施耐德</t>
    <phoneticPr fontId="3" type="noConversion"/>
  </si>
  <si>
    <t>路由器</t>
    <phoneticPr fontId="3" type="noConversion"/>
  </si>
  <si>
    <t>TP-Link</t>
    <phoneticPr fontId="3" type="noConversion"/>
  </si>
  <si>
    <r>
      <rPr>
        <sz val="12"/>
        <rFont val="宋体"/>
        <family val="3"/>
        <charset val="134"/>
      </rPr>
      <t>主卧床</t>
    </r>
    <phoneticPr fontId="3" type="noConversion"/>
  </si>
  <si>
    <t>物流架+手工打磨</t>
    <phoneticPr fontId="3" type="noConversion"/>
  </si>
  <si>
    <t>床垫</t>
    <phoneticPr fontId="3" type="noConversion"/>
  </si>
  <si>
    <r>
      <rPr>
        <sz val="12"/>
        <rFont val="宋体"/>
        <family val="3"/>
        <charset val="134"/>
      </rPr>
      <t>米家有品</t>
    </r>
    <r>
      <rPr>
        <sz val="12"/>
        <rFont val="Tahoma"/>
        <family val="2"/>
      </rPr>
      <t>8H</t>
    </r>
    <phoneticPr fontId="3" type="noConversion"/>
  </si>
  <si>
    <r>
      <rPr>
        <sz val="12"/>
        <rFont val="宋体"/>
        <family val="3"/>
        <charset val="134"/>
      </rPr>
      <t>沙发</t>
    </r>
    <phoneticPr fontId="3" type="noConversion"/>
  </si>
  <si>
    <t>茶几</t>
    <phoneticPr fontId="3" type="noConversion"/>
  </si>
  <si>
    <t>宜家</t>
    <phoneticPr fontId="3" type="noConversion"/>
  </si>
  <si>
    <r>
      <rPr>
        <sz val="12"/>
        <rFont val="宋体"/>
        <family val="3"/>
        <charset val="134"/>
      </rPr>
      <t>鞋柜</t>
    </r>
    <phoneticPr fontId="3" type="noConversion"/>
  </si>
  <si>
    <t>宜家简易系列，599</t>
    <phoneticPr fontId="3" type="noConversion"/>
  </si>
  <si>
    <r>
      <rPr>
        <sz val="12"/>
        <rFont val="宋体"/>
        <family val="3"/>
        <charset val="134"/>
      </rPr>
      <t>衣柜</t>
    </r>
    <phoneticPr fontId="3" type="noConversion"/>
  </si>
  <si>
    <t>网购简易衣柜+实木A字形衣架</t>
    <phoneticPr fontId="3" type="noConversion"/>
  </si>
  <si>
    <t>电热水器</t>
    <phoneticPr fontId="3" type="noConversion"/>
  </si>
  <si>
    <t>史密斯CEWH-60PEZ10B</t>
    <phoneticPr fontId="3" type="noConversion"/>
  </si>
  <si>
    <r>
      <rPr>
        <sz val="12"/>
        <rFont val="宋体"/>
        <family val="3"/>
        <charset val="134"/>
      </rPr>
      <t>洗衣机</t>
    </r>
    <phoneticPr fontId="3" type="noConversion"/>
  </si>
  <si>
    <t>海尔</t>
    <phoneticPr fontId="3" type="noConversion"/>
  </si>
  <si>
    <t>微波炉</t>
    <phoneticPr fontId="3" type="noConversion"/>
  </si>
  <si>
    <t>美的机械转盘微波炉</t>
    <phoneticPr fontId="3" type="noConversion"/>
  </si>
  <si>
    <t>冰箱</t>
    <phoneticPr fontId="3" type="noConversion"/>
  </si>
  <si>
    <t>厨卫奥普吊顶</t>
    <phoneticPr fontId="3" type="noConversion"/>
  </si>
  <si>
    <t>吊顶</t>
    <phoneticPr fontId="3" type="noConversion"/>
  </si>
  <si>
    <t>奥普吊顶</t>
    <phoneticPr fontId="3" type="noConversion"/>
  </si>
  <si>
    <t>浴霸</t>
    <phoneticPr fontId="3" type="noConversion"/>
  </si>
  <si>
    <r>
      <t>1020B</t>
    </r>
    <r>
      <rPr>
        <sz val="12"/>
        <rFont val="宋体"/>
        <family val="3"/>
        <charset val="134"/>
      </rPr>
      <t>（自己换</t>
    </r>
    <r>
      <rPr>
        <sz val="12"/>
        <rFont val="Tahoma"/>
        <family val="2"/>
      </rPr>
      <t>LED</t>
    </r>
    <r>
      <rPr>
        <sz val="12"/>
        <rFont val="宋体"/>
        <family val="3"/>
        <charset val="134"/>
      </rPr>
      <t>灯泡）</t>
    </r>
    <phoneticPr fontId="3" type="noConversion"/>
  </si>
  <si>
    <t>厨房灯</t>
    <phoneticPr fontId="3" type="noConversion"/>
  </si>
  <si>
    <r>
      <rPr>
        <sz val="12"/>
        <rFont val="宋体"/>
        <family val="3"/>
        <charset val="134"/>
      </rPr>
      <t>小鹿长灯</t>
    </r>
    <r>
      <rPr>
        <sz val="12"/>
        <rFont val="Tahoma"/>
        <family val="2"/>
      </rPr>
      <t>300x600</t>
    </r>
    <phoneticPr fontId="3" type="noConversion"/>
  </si>
  <si>
    <t>干区灯</t>
    <phoneticPr fontId="3" type="noConversion"/>
  </si>
  <si>
    <t>奥普方灯</t>
    <phoneticPr fontId="3" type="noConversion"/>
  </si>
  <si>
    <t>凉霸</t>
    <phoneticPr fontId="3" type="noConversion"/>
  </si>
  <si>
    <t>奥普凉霸，厨房用</t>
    <phoneticPr fontId="3" type="noConversion"/>
  </si>
  <si>
    <t>灯具</t>
    <phoneticPr fontId="3" type="noConversion"/>
  </si>
  <si>
    <t>客厅分子灯</t>
    <phoneticPr fontId="3" type="noConversion"/>
  </si>
  <si>
    <t>设计师的灯，分子灯</t>
    <phoneticPr fontId="3" type="noConversion"/>
  </si>
  <si>
    <t>餐厅铁艺吊灯</t>
    <phoneticPr fontId="3" type="noConversion"/>
  </si>
  <si>
    <t>设计师的灯，马卡龙绿吊灯</t>
    <phoneticPr fontId="3" type="noConversion"/>
  </si>
  <si>
    <r>
      <t>7</t>
    </r>
    <r>
      <rPr>
        <sz val="10.5"/>
        <color theme="1"/>
        <rFont val="宋体"/>
        <family val="3"/>
        <charset val="134"/>
      </rPr>
      <t>平榻榻米木色灯</t>
    </r>
    <phoneticPr fontId="3" type="noConversion"/>
  </si>
  <si>
    <t>网购实木灯罩吸顶灯</t>
    <phoneticPr fontId="3" type="noConversion"/>
  </si>
  <si>
    <t>主卧灯</t>
    <phoneticPr fontId="3" type="noConversion"/>
  </si>
  <si>
    <t>Yeelight皎月圆灯</t>
    <phoneticPr fontId="3" type="noConversion"/>
  </si>
  <si>
    <t>次卧灯</t>
    <phoneticPr fontId="3" type="noConversion"/>
  </si>
  <si>
    <t>Yeelight红点设计奖灯</t>
    <phoneticPr fontId="3" type="noConversion"/>
  </si>
  <si>
    <t>轨道灯</t>
    <phoneticPr fontId="3" type="noConversion"/>
  </si>
  <si>
    <t>欧普</t>
    <phoneticPr fontId="3" type="noConversion"/>
  </si>
  <si>
    <t>玄关灯</t>
    <phoneticPr fontId="3" type="noConversion"/>
  </si>
  <si>
    <t>设计师的灯</t>
    <phoneticPr fontId="3" type="noConversion"/>
  </si>
  <si>
    <t>壁灯</t>
    <phoneticPr fontId="3" type="noConversion"/>
  </si>
  <si>
    <t>南灯记壁灯</t>
    <phoneticPr fontId="3" type="noConversion"/>
  </si>
  <si>
    <t>阳台灯</t>
    <phoneticPr fontId="3" type="noConversion"/>
  </si>
  <si>
    <t>新光纪黄铜五角星吊灯</t>
    <phoneticPr fontId="3" type="noConversion"/>
  </si>
  <si>
    <t>家电</t>
    <phoneticPr fontId="3" type="noConversion"/>
  </si>
  <si>
    <r>
      <rPr>
        <sz val="12"/>
        <rFont val="宋体"/>
        <family val="3"/>
        <charset val="134"/>
      </rPr>
      <t>投影仪</t>
    </r>
    <phoneticPr fontId="3" type="noConversion"/>
  </si>
  <si>
    <t>暴风影音</t>
    <phoneticPr fontId="3" type="noConversion"/>
  </si>
  <si>
    <t>软装</t>
    <phoneticPr fontId="3" type="noConversion"/>
  </si>
  <si>
    <r>
      <rPr>
        <sz val="12"/>
        <rFont val="宋体"/>
        <family val="3"/>
        <charset val="134"/>
      </rPr>
      <t>装饰挂画，地毯等</t>
    </r>
    <phoneticPr fontId="3" type="noConversion"/>
  </si>
  <si>
    <t>装饰挂画</t>
    <phoneticPr fontId="3" type="noConversion"/>
  </si>
  <si>
    <t>NITORI实体店</t>
    <phoneticPr fontId="3" type="noConversion"/>
  </si>
  <si>
    <r>
      <rPr>
        <sz val="12"/>
        <rFont val="宋体"/>
        <family val="3"/>
        <charset val="134"/>
      </rPr>
      <t>窗帘</t>
    </r>
    <phoneticPr fontId="3" type="noConversion"/>
  </si>
  <si>
    <t>实体店</t>
    <phoneticPr fontId="3" type="noConversion"/>
  </si>
  <si>
    <t>电器</t>
    <phoneticPr fontId="3" type="noConversion"/>
  </si>
  <si>
    <r>
      <rPr>
        <sz val="12"/>
        <rFont val="宋体"/>
        <family val="3"/>
        <charset val="134"/>
      </rPr>
      <t>空气净化器</t>
    </r>
    <phoneticPr fontId="3" type="noConversion"/>
  </si>
  <si>
    <t>小米</t>
    <phoneticPr fontId="3" type="noConversion"/>
  </si>
  <si>
    <t>人工</t>
    <phoneticPr fontId="3" type="noConversion"/>
  </si>
  <si>
    <r>
      <rPr>
        <sz val="12"/>
        <rFont val="宋体"/>
        <family val="3"/>
        <charset val="134"/>
      </rPr>
      <t>美缝</t>
    </r>
    <phoneticPr fontId="3" type="noConversion"/>
  </si>
  <si>
    <t>本地vendor</t>
    <phoneticPr fontId="3" type="noConversion"/>
  </si>
  <si>
    <r>
      <rPr>
        <sz val="12"/>
        <rFont val="宋体"/>
        <family val="3"/>
        <charset val="134"/>
      </rPr>
      <t>开荒</t>
    </r>
    <phoneticPr fontId="3" type="noConversion"/>
  </si>
  <si>
    <t>Total</t>
    <phoneticPr fontId="3" type="noConversion"/>
  </si>
  <si>
    <t>备注：</t>
  </si>
  <si>
    <t>1.清单仅供参考</t>
  </si>
  <si>
    <t>2.装小蜜监理，雷军顺为资本投资，主打口碑和性价比，20元/㎡，老监理帮盯装修，躲开装修陷阱，再不用提心吊胆！</t>
  </si>
  <si>
    <t>3.免费预约装小蜜：</t>
  </si>
  <si>
    <t>http://m.zhuangxiaomi.com/apply.html?canid=weixinfy</t>
  </si>
  <si>
    <t>项目</t>
    <phoneticPr fontId="13" type="noConversion"/>
  </si>
  <si>
    <t>费用</t>
    <phoneticPr fontId="13" type="noConversion"/>
  </si>
  <si>
    <t>占比</t>
    <phoneticPr fontId="13" type="noConversion"/>
  </si>
  <si>
    <t>设计施工</t>
    <phoneticPr fontId="13" type="noConversion"/>
  </si>
  <si>
    <t>主材</t>
    <phoneticPr fontId="13" type="noConversion"/>
  </si>
  <si>
    <t>家电</t>
    <phoneticPr fontId="13" type="noConversion"/>
  </si>
  <si>
    <t>合计</t>
    <phoneticPr fontId="13" type="noConversion"/>
  </si>
  <si>
    <t>家具软装</t>
    <phoneticPr fontId="13" type="noConversion"/>
  </si>
  <si>
    <t>汇总</t>
    <phoneticPr fontId="3" type="noConversion"/>
  </si>
  <si>
    <t>项目</t>
    <phoneticPr fontId="13" type="noConversion"/>
  </si>
  <si>
    <t>设计施工</t>
  </si>
  <si>
    <t>主材</t>
  </si>
  <si>
    <t>家电</t>
  </si>
  <si>
    <t>家具</t>
  </si>
  <si>
    <t>合计</t>
  </si>
  <si>
    <t>https://mp.weixin.qq.com/s/aFFmWyxR-ZNaJFSewIFAxg</t>
  </si>
  <si>
    <t>戳链接或扫二维码看屋主故事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</si>
</sst>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0.00_);[Red]\(0.00\)"/>
    <numFmt numFmtId="177" formatCode="0.00_ "/>
    <numFmt numFmtId="178" formatCode="#,##0.00_ "/>
  </numFmts>
  <fonts count="16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Tahoma"/>
      <family val="2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name val="Tahoma"/>
      <family val="2"/>
    </font>
    <font>
      <b/>
      <sz val="14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黑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2"/>
      <scheme val="minor"/>
    </font>
    <font>
      <b/>
      <sz val="9"/>
      <color rgb="FFFFFFFF"/>
      <name val="华文楷体"/>
      <family val="3"/>
      <charset val="134"/>
    </font>
    <font>
      <sz val="9"/>
      <name val="宋体"/>
      <family val="3"/>
      <charset val="134"/>
    </font>
    <font>
      <sz val="18"/>
      <color theme="0"/>
      <name val="微软雅黑"/>
      <family val="2"/>
      <charset val="134"/>
    </font>
    <font>
      <sz val="18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177" fontId="2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Border="1" applyAlignment="1">
      <alignment vertical="center" wrapText="1"/>
    </xf>
    <xf numFmtId="177" fontId="1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8" fontId="2" fillId="2" borderId="0" xfId="1" applyNumberFormat="1" applyFont="1" applyFill="1" applyBorder="1" applyAlignment="1">
      <alignment horizontal="right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176" fontId="2" fillId="2" borderId="0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176" fontId="6" fillId="0" borderId="0" xfId="1" applyNumberFormat="1" applyFont="1" applyBorder="1" applyAlignment="1">
      <alignment horizontal="center" vertical="center" wrapText="1"/>
    </xf>
    <xf numFmtId="0" fontId="7" fillId="0" borderId="0" xfId="0" applyFont="1"/>
    <xf numFmtId="176" fontId="7" fillId="0" borderId="0" xfId="0" applyNumberFormat="1" applyFont="1"/>
    <xf numFmtId="178" fontId="0" fillId="0" borderId="0" xfId="0" applyNumberFormat="1"/>
    <xf numFmtId="176" fontId="0" fillId="0" borderId="0" xfId="0" applyNumberFormat="1"/>
    <xf numFmtId="43" fontId="12" fillId="3" borderId="1" xfId="4" applyFont="1" applyFill="1" applyBorder="1" applyAlignment="1">
      <alignment horizontal="center" vertical="center" wrapText="1"/>
    </xf>
    <xf numFmtId="9" fontId="12" fillId="3" borderId="1" xfId="5" applyFont="1" applyFill="1" applyBorder="1" applyAlignment="1">
      <alignment horizontal="center" vertical="center" wrapText="1"/>
    </xf>
    <xf numFmtId="43" fontId="12" fillId="3" borderId="1" xfId="4" applyFont="1" applyFill="1" applyBorder="1" applyAlignment="1">
      <alignment horizontal="right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176" fontId="2" fillId="2" borderId="0" xfId="1" applyNumberFormat="1" applyFont="1" applyFill="1" applyBorder="1" applyAlignment="1">
      <alignment horizontal="right" vertical="center" wrapText="1"/>
    </xf>
    <xf numFmtId="177" fontId="1" fillId="0" borderId="0" xfId="1" applyNumberFormat="1" applyFont="1" applyBorder="1" applyAlignment="1">
      <alignment horizontal="center" vertical="center" wrapText="1"/>
    </xf>
    <xf numFmtId="178" fontId="2" fillId="2" borderId="0" xfId="1" applyNumberFormat="1" applyFont="1" applyFill="1" applyBorder="1" applyAlignment="1">
      <alignment horizontal="right" vertical="center" wrapText="1"/>
    </xf>
    <xf numFmtId="43" fontId="14" fillId="4" borderId="2" xfId="4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0" fontId="15" fillId="0" borderId="2" xfId="5" applyNumberFormat="1" applyFont="1" applyBorder="1" applyAlignment="1">
      <alignment horizontal="center" vertical="center"/>
    </xf>
    <xf numFmtId="0" fontId="9" fillId="5" borderId="0" xfId="2" applyFont="1" applyFill="1"/>
    <xf numFmtId="0" fontId="8" fillId="5" borderId="0" xfId="2" applyFill="1"/>
    <xf numFmtId="0" fontId="0" fillId="5" borderId="0" xfId="0" applyFill="1"/>
    <xf numFmtId="0" fontId="10" fillId="5" borderId="0" xfId="3" applyFill="1" applyAlignment="1" applyProtection="1"/>
  </cellXfs>
  <cellStyles count="6">
    <cellStyle name="百分比" xfId="5" builtinId="5"/>
    <cellStyle name="常规" xfId="0" builtinId="0"/>
    <cellStyle name="常规 2" xfId="1"/>
    <cellStyle name="常规 3" xfId="2"/>
    <cellStyle name="超链接" xfId="3" builtinId="8"/>
    <cellStyle name="千位分隔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1238251</xdr:colOff>
      <xdr:row>64</xdr:row>
      <xdr:rowOff>19051</xdr:rowOff>
    </xdr:from>
    <xdr:to>
      <xdr:col>3</xdr:col>
      <xdr:colOff>3105151</xdr:colOff>
      <xdr:row>70</xdr:row>
      <xdr:rowOff>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6" y="12439651"/>
          <a:ext cx="1866900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.zhuangxiaomi.com/apply.html?canid=weixinf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37" zoomScaleNormal="100" workbookViewId="0">
      <selection activeCell="G57" sqref="G57"/>
    </sheetView>
  </sheetViews>
  <sheetFormatPr defaultRowHeight="13.5" x14ac:dyDescent="0.15"/>
  <cols>
    <col min="1" max="1" width="15.375" bestFit="1" customWidth="1"/>
    <col min="2" max="2" width="20.25" bestFit="1" customWidth="1"/>
    <col min="3" max="3" width="16.5" customWidth="1"/>
    <col min="4" max="4" width="44.625" bestFit="1" customWidth="1"/>
    <col min="6" max="6" width="11.75" customWidth="1"/>
    <col min="7" max="7" width="19.625" customWidth="1"/>
  </cols>
  <sheetData>
    <row r="1" spans="1:8" ht="18.75" x14ac:dyDescent="0.15">
      <c r="A1" s="17"/>
      <c r="B1" s="19" t="s">
        <v>0</v>
      </c>
      <c r="C1" s="19" t="s">
        <v>1</v>
      </c>
      <c r="D1" s="18" t="s">
        <v>2</v>
      </c>
      <c r="G1" t="s">
        <v>134</v>
      </c>
    </row>
    <row r="2" spans="1:8" ht="15" x14ac:dyDescent="0.15">
      <c r="A2" s="1"/>
      <c r="B2" s="2" t="s">
        <v>3</v>
      </c>
      <c r="C2" s="11">
        <v>27090</v>
      </c>
      <c r="D2" s="3" t="s">
        <v>4</v>
      </c>
      <c r="F2" s="20" t="s">
        <v>120</v>
      </c>
      <c r="G2" s="21">
        <f>SUM(C:C)</f>
        <v>136229.29999999996</v>
      </c>
    </row>
    <row r="3" spans="1:8" ht="15" x14ac:dyDescent="0.15">
      <c r="A3" s="1"/>
      <c r="B3" s="14" t="s">
        <v>5</v>
      </c>
      <c r="C3" s="11">
        <f>8223+460</f>
        <v>8683</v>
      </c>
      <c r="D3" s="4" t="s">
        <v>6</v>
      </c>
    </row>
    <row r="4" spans="1:8" ht="15" x14ac:dyDescent="0.15">
      <c r="A4" s="1"/>
      <c r="B4" s="12" t="s">
        <v>7</v>
      </c>
      <c r="C4" s="11">
        <v>6080</v>
      </c>
      <c r="D4" s="4" t="s">
        <v>8</v>
      </c>
      <c r="F4" s="24" t="s">
        <v>126</v>
      </c>
      <c r="G4" s="24" t="s">
        <v>127</v>
      </c>
      <c r="H4" s="24" t="s">
        <v>128</v>
      </c>
    </row>
    <row r="5" spans="1:8" ht="15" x14ac:dyDescent="0.15">
      <c r="A5" s="1"/>
      <c r="B5" s="12" t="s">
        <v>9</v>
      </c>
      <c r="C5" s="11">
        <v>6000</v>
      </c>
      <c r="D5" s="4" t="s">
        <v>10</v>
      </c>
      <c r="F5" s="24" t="s">
        <v>129</v>
      </c>
      <c r="G5" s="26">
        <f>SUM(C2,C6)</f>
        <v>35010</v>
      </c>
      <c r="H5" s="25">
        <f>G5/G9</f>
        <v>0.2569969455461571</v>
      </c>
    </row>
    <row r="6" spans="1:8" ht="15" x14ac:dyDescent="0.15">
      <c r="A6" s="1"/>
      <c r="B6" s="14" t="s">
        <v>11</v>
      </c>
      <c r="C6" s="11">
        <v>7920</v>
      </c>
      <c r="D6" s="5" t="s">
        <v>12</v>
      </c>
      <c r="F6" s="24" t="s">
        <v>130</v>
      </c>
      <c r="G6" s="26">
        <f>SUM(C3,C4,C5,C7,C8,C9,C10,C11,C12,C16,C17,C18,C19,C20,C21,C22,C25,C37,C41)</f>
        <v>75026</v>
      </c>
      <c r="H6" s="25">
        <f>G6/G9</f>
        <v>0.55074129781622339</v>
      </c>
    </row>
    <row r="7" spans="1:8" ht="29.25" x14ac:dyDescent="0.15">
      <c r="A7" s="30" t="s">
        <v>13</v>
      </c>
      <c r="B7" s="14" t="s">
        <v>14</v>
      </c>
      <c r="C7" s="11">
        <v>9600</v>
      </c>
      <c r="D7" s="5" t="s">
        <v>15</v>
      </c>
      <c r="F7" s="24" t="s">
        <v>131</v>
      </c>
      <c r="G7" s="26">
        <f>SUM(C26,C33,C34,C35,C36,C51,C50,C49,C48,C47,C46,C45,C44,C43,C42)</f>
        <v>15088.3</v>
      </c>
      <c r="H7" s="25">
        <f>G7/G9</f>
        <v>0.11075826945113058</v>
      </c>
    </row>
    <row r="8" spans="1:8" ht="15" x14ac:dyDescent="0.15">
      <c r="A8" s="30"/>
      <c r="B8" s="14" t="s">
        <v>16</v>
      </c>
      <c r="C8" s="11">
        <v>3730</v>
      </c>
      <c r="D8" s="4" t="s">
        <v>17</v>
      </c>
      <c r="F8" s="24" t="s">
        <v>133</v>
      </c>
      <c r="G8" s="26">
        <f>SUM(C14,C15,C27,C28,C29,C30,C31,C32,C52:C57)</f>
        <v>11103</v>
      </c>
      <c r="H8" s="25">
        <f>G8/G9</f>
        <v>8.150348718648906E-2</v>
      </c>
    </row>
    <row r="9" spans="1:8" ht="15" x14ac:dyDescent="0.15">
      <c r="A9" s="30"/>
      <c r="B9" s="12" t="s">
        <v>18</v>
      </c>
      <c r="C9" s="11">
        <v>3580</v>
      </c>
      <c r="D9" s="5" t="s">
        <v>19</v>
      </c>
      <c r="F9" s="24" t="s">
        <v>132</v>
      </c>
      <c r="G9" s="26">
        <f>SUM(G6:G8,G5)</f>
        <v>136227.29999999999</v>
      </c>
      <c r="H9" s="25">
        <f>G9/G9</f>
        <v>1</v>
      </c>
    </row>
    <row r="10" spans="1:8" ht="15" x14ac:dyDescent="0.15">
      <c r="A10" s="30"/>
      <c r="B10" s="12" t="s">
        <v>20</v>
      </c>
      <c r="C10" s="11">
        <v>1100</v>
      </c>
      <c r="D10" s="4" t="s">
        <v>21</v>
      </c>
    </row>
    <row r="11" spans="1:8" ht="15" x14ac:dyDescent="0.15">
      <c r="A11" s="30"/>
      <c r="B11" s="12" t="s">
        <v>22</v>
      </c>
      <c r="C11" s="11">
        <v>5432</v>
      </c>
      <c r="D11" s="4" t="s">
        <v>23</v>
      </c>
    </row>
    <row r="12" spans="1:8" ht="15" x14ac:dyDescent="0.15">
      <c r="A12" s="30"/>
      <c r="B12" s="14" t="s">
        <v>24</v>
      </c>
      <c r="C12" s="11">
        <v>750</v>
      </c>
      <c r="D12" s="5" t="s">
        <v>25</v>
      </c>
      <c r="G12" s="22"/>
    </row>
    <row r="13" spans="1:8" ht="15" x14ac:dyDescent="0.15">
      <c r="A13" s="30" t="s">
        <v>26</v>
      </c>
      <c r="B13" s="12" t="s">
        <v>27</v>
      </c>
      <c r="C13" s="11" t="s">
        <v>28</v>
      </c>
      <c r="D13" s="4" t="s">
        <v>29</v>
      </c>
      <c r="G13" s="22"/>
    </row>
    <row r="14" spans="1:8" ht="15" x14ac:dyDescent="0.15">
      <c r="A14" s="30"/>
      <c r="B14" s="6" t="s">
        <v>30</v>
      </c>
      <c r="C14" s="11">
        <v>999</v>
      </c>
      <c r="D14" s="4" t="s">
        <v>31</v>
      </c>
      <c r="G14" s="22"/>
    </row>
    <row r="15" spans="1:8" ht="15" x14ac:dyDescent="0.15">
      <c r="A15" s="30"/>
      <c r="B15" s="6" t="s">
        <v>32</v>
      </c>
      <c r="C15" s="11">
        <v>350</v>
      </c>
      <c r="D15" s="16" t="s">
        <v>33</v>
      </c>
      <c r="G15" s="23"/>
    </row>
    <row r="16" spans="1:8" ht="15" x14ac:dyDescent="0.15">
      <c r="A16" s="7"/>
      <c r="B16" s="14" t="s">
        <v>34</v>
      </c>
      <c r="C16" s="11">
        <v>2550</v>
      </c>
      <c r="D16" s="5" t="s">
        <v>35</v>
      </c>
      <c r="G16" s="22"/>
    </row>
    <row r="17" spans="1:4" ht="15" x14ac:dyDescent="0.15">
      <c r="A17" s="7"/>
      <c r="B17" s="12" t="s">
        <v>36</v>
      </c>
      <c r="C17" s="11">
        <v>3948</v>
      </c>
      <c r="D17" s="5" t="s">
        <v>37</v>
      </c>
    </row>
    <row r="18" spans="1:4" ht="15" x14ac:dyDescent="0.15">
      <c r="A18" s="7"/>
      <c r="B18" s="12" t="s">
        <v>38</v>
      </c>
      <c r="C18" s="11">
        <v>1300</v>
      </c>
      <c r="D18" s="5"/>
    </row>
    <row r="19" spans="1:4" ht="15" x14ac:dyDescent="0.15">
      <c r="A19" s="8"/>
      <c r="B19" s="9" t="s">
        <v>39</v>
      </c>
      <c r="C19" s="11">
        <v>780</v>
      </c>
      <c r="D19" s="10" t="s">
        <v>40</v>
      </c>
    </row>
    <row r="20" spans="1:4" ht="15" x14ac:dyDescent="0.15">
      <c r="A20" s="13" t="s">
        <v>41</v>
      </c>
      <c r="B20" s="12" t="s">
        <v>42</v>
      </c>
      <c r="C20" s="11">
        <v>9000</v>
      </c>
      <c r="D20" s="5" t="s">
        <v>43</v>
      </c>
    </row>
    <row r="21" spans="1:4" ht="15" x14ac:dyDescent="0.15">
      <c r="A21" s="8" t="s">
        <v>44</v>
      </c>
      <c r="B21" s="14" t="s">
        <v>45</v>
      </c>
      <c r="C21" s="11">
        <f>900+799</f>
        <v>1699</v>
      </c>
      <c r="D21" s="4" t="s">
        <v>46</v>
      </c>
    </row>
    <row r="22" spans="1:4" ht="14.25" x14ac:dyDescent="0.15">
      <c r="A22" s="30" t="s">
        <v>47</v>
      </c>
      <c r="B22" s="12" t="s">
        <v>48</v>
      </c>
      <c r="C22" s="31">
        <v>5500</v>
      </c>
      <c r="D22" s="27" t="s">
        <v>49</v>
      </c>
    </row>
    <row r="23" spans="1:4" ht="14.25" x14ac:dyDescent="0.15">
      <c r="A23" s="30"/>
      <c r="B23" s="12" t="s">
        <v>50</v>
      </c>
      <c r="C23" s="31"/>
      <c r="D23" s="27"/>
    </row>
    <row r="24" spans="1:4" ht="14.25" x14ac:dyDescent="0.15">
      <c r="A24" s="30"/>
      <c r="B24" s="12" t="s">
        <v>51</v>
      </c>
      <c r="C24" s="31"/>
      <c r="D24" s="27"/>
    </row>
    <row r="25" spans="1:4" ht="15" x14ac:dyDescent="0.15">
      <c r="A25" s="13"/>
      <c r="B25" s="14" t="s">
        <v>52</v>
      </c>
      <c r="C25" s="11">
        <v>1800</v>
      </c>
      <c r="D25" s="4" t="s">
        <v>53</v>
      </c>
    </row>
    <row r="26" spans="1:4" ht="15" x14ac:dyDescent="0.15">
      <c r="A26" s="13"/>
      <c r="B26" s="12" t="s">
        <v>54</v>
      </c>
      <c r="C26" s="11">
        <v>1100</v>
      </c>
      <c r="D26" s="5" t="s">
        <v>55</v>
      </c>
    </row>
    <row r="27" spans="1:4" ht="15" x14ac:dyDescent="0.15">
      <c r="A27" s="8"/>
      <c r="B27" s="14" t="s">
        <v>56</v>
      </c>
      <c r="C27" s="11">
        <v>350</v>
      </c>
      <c r="D27" s="4" t="s">
        <v>57</v>
      </c>
    </row>
    <row r="28" spans="1:4" ht="15" x14ac:dyDescent="0.15">
      <c r="A28" s="13"/>
      <c r="B28" s="12" t="s">
        <v>58</v>
      </c>
      <c r="C28" s="11">
        <v>1500</v>
      </c>
      <c r="D28" s="5" t="s">
        <v>59</v>
      </c>
    </row>
    <row r="29" spans="1:4" ht="15" x14ac:dyDescent="0.15">
      <c r="A29" s="8"/>
      <c r="B29" s="14" t="s">
        <v>60</v>
      </c>
      <c r="C29" s="11">
        <v>2000</v>
      </c>
      <c r="D29" s="5" t="s">
        <v>59</v>
      </c>
    </row>
    <row r="30" spans="1:4" ht="15" x14ac:dyDescent="0.15">
      <c r="A30" s="13"/>
      <c r="B30" s="12" t="s">
        <v>61</v>
      </c>
      <c r="C30" s="11">
        <v>40</v>
      </c>
      <c r="D30" s="4" t="s">
        <v>62</v>
      </c>
    </row>
    <row r="31" spans="1:4" ht="15" x14ac:dyDescent="0.15">
      <c r="A31" s="8"/>
      <c r="B31" s="9" t="s">
        <v>63</v>
      </c>
      <c r="C31" s="11">
        <v>600</v>
      </c>
      <c r="D31" s="10" t="s">
        <v>64</v>
      </c>
    </row>
    <row r="32" spans="1:4" ht="15" x14ac:dyDescent="0.15">
      <c r="A32" s="13"/>
      <c r="B32" s="9" t="s">
        <v>65</v>
      </c>
      <c r="C32" s="11">
        <v>400</v>
      </c>
      <c r="D32" s="10" t="s">
        <v>66</v>
      </c>
    </row>
    <row r="33" spans="1:4" ht="15" x14ac:dyDescent="0.15">
      <c r="A33" s="1"/>
      <c r="B33" s="9" t="s">
        <v>67</v>
      </c>
      <c r="C33" s="11">
        <v>3358</v>
      </c>
      <c r="D33" s="10" t="s">
        <v>68</v>
      </c>
    </row>
    <row r="34" spans="1:4" ht="15" x14ac:dyDescent="0.15">
      <c r="A34" s="1"/>
      <c r="B34" s="9" t="s">
        <v>69</v>
      </c>
      <c r="C34" s="11">
        <v>2000</v>
      </c>
      <c r="D34" s="10" t="s">
        <v>70</v>
      </c>
    </row>
    <row r="35" spans="1:4" ht="15" x14ac:dyDescent="0.15">
      <c r="A35" s="14"/>
      <c r="B35" s="9" t="s">
        <v>71</v>
      </c>
      <c r="C35" s="15">
        <v>360</v>
      </c>
      <c r="D35" s="10" t="s">
        <v>72</v>
      </c>
    </row>
    <row r="36" spans="1:4" ht="15.6" customHeight="1" x14ac:dyDescent="0.15">
      <c r="A36" s="14"/>
      <c r="B36" s="9" t="s">
        <v>73</v>
      </c>
      <c r="C36" s="15">
        <v>2200</v>
      </c>
      <c r="D36" s="10" t="s">
        <v>70</v>
      </c>
    </row>
    <row r="37" spans="1:4" ht="26.25" customHeight="1" x14ac:dyDescent="0.15">
      <c r="A37" s="27" t="s">
        <v>74</v>
      </c>
      <c r="B37" s="6" t="s">
        <v>75</v>
      </c>
      <c r="C37" s="29">
        <v>3095</v>
      </c>
      <c r="D37" s="10" t="s">
        <v>76</v>
      </c>
    </row>
    <row r="38" spans="1:4" ht="15" x14ac:dyDescent="0.2">
      <c r="A38" s="28"/>
      <c r="B38" s="9" t="s">
        <v>77</v>
      </c>
      <c r="C38" s="29"/>
      <c r="D38" s="10" t="s">
        <v>78</v>
      </c>
    </row>
    <row r="39" spans="1:4" ht="15" x14ac:dyDescent="0.2">
      <c r="A39" s="28"/>
      <c r="B39" s="9" t="s">
        <v>79</v>
      </c>
      <c r="C39" s="29"/>
      <c r="D39" s="10" t="s">
        <v>80</v>
      </c>
    </row>
    <row r="40" spans="1:4" ht="14.25" x14ac:dyDescent="0.15">
      <c r="A40" s="28"/>
      <c r="B40" s="6" t="s">
        <v>81</v>
      </c>
      <c r="C40" s="29"/>
      <c r="D40" s="10" t="s">
        <v>82</v>
      </c>
    </row>
    <row r="41" spans="1:4" ht="15" customHeight="1" x14ac:dyDescent="0.15">
      <c r="A41" s="28"/>
      <c r="B41" s="9" t="s">
        <v>83</v>
      </c>
      <c r="C41" s="15">
        <v>399</v>
      </c>
      <c r="D41" s="10" t="s">
        <v>84</v>
      </c>
    </row>
    <row r="42" spans="1:4" ht="15" x14ac:dyDescent="0.15">
      <c r="A42" s="27" t="s">
        <v>85</v>
      </c>
      <c r="B42" s="9" t="s">
        <v>86</v>
      </c>
      <c r="C42" s="15">
        <v>579</v>
      </c>
      <c r="D42" s="10" t="s">
        <v>87</v>
      </c>
    </row>
    <row r="43" spans="1:4" ht="15" x14ac:dyDescent="0.15">
      <c r="A43" s="27"/>
      <c r="B43" s="9" t="s">
        <v>88</v>
      </c>
      <c r="C43" s="15">
        <v>121</v>
      </c>
      <c r="D43" s="10" t="s">
        <v>89</v>
      </c>
    </row>
    <row r="44" spans="1:4" ht="15" x14ac:dyDescent="0.15">
      <c r="A44" s="27"/>
      <c r="B44" s="9" t="s">
        <v>90</v>
      </c>
      <c r="C44" s="15">
        <v>286</v>
      </c>
      <c r="D44" s="10" t="s">
        <v>91</v>
      </c>
    </row>
    <row r="45" spans="1:4" ht="15" x14ac:dyDescent="0.15">
      <c r="A45" s="27"/>
      <c r="B45" s="9" t="s">
        <v>92</v>
      </c>
      <c r="C45" s="15">
        <v>420</v>
      </c>
      <c r="D45" s="10" t="s">
        <v>93</v>
      </c>
    </row>
    <row r="46" spans="1:4" ht="15" x14ac:dyDescent="0.15">
      <c r="A46" s="27"/>
      <c r="B46" s="9" t="s">
        <v>94</v>
      </c>
      <c r="C46" s="15">
        <v>379</v>
      </c>
      <c r="D46" s="10" t="s">
        <v>95</v>
      </c>
    </row>
    <row r="47" spans="1:4" ht="15" x14ac:dyDescent="0.15">
      <c r="A47" s="27"/>
      <c r="B47" s="9" t="s">
        <v>96</v>
      </c>
      <c r="C47" s="15">
        <v>286.3</v>
      </c>
      <c r="D47" s="10" t="s">
        <v>97</v>
      </c>
    </row>
    <row r="48" spans="1:4" ht="15" x14ac:dyDescent="0.15">
      <c r="A48" s="27"/>
      <c r="B48" s="9" t="s">
        <v>98</v>
      </c>
      <c r="C48" s="15">
        <v>172</v>
      </c>
      <c r="D48" s="10" t="s">
        <v>99</v>
      </c>
    </row>
    <row r="49" spans="1:4" ht="15" x14ac:dyDescent="0.15">
      <c r="A49" s="27"/>
      <c r="B49" s="9" t="s">
        <v>100</v>
      </c>
      <c r="C49" s="15">
        <v>347</v>
      </c>
      <c r="D49" s="10" t="s">
        <v>101</v>
      </c>
    </row>
    <row r="50" spans="1:4" ht="15" x14ac:dyDescent="0.15">
      <c r="A50" s="27"/>
      <c r="B50" s="9" t="s">
        <v>102</v>
      </c>
      <c r="C50" s="15">
        <v>282</v>
      </c>
      <c r="D50" s="10" t="s">
        <v>103</v>
      </c>
    </row>
    <row r="51" spans="1:4" ht="15" x14ac:dyDescent="0.15">
      <c r="A51" t="s">
        <v>104</v>
      </c>
      <c r="B51" s="9" t="s">
        <v>105</v>
      </c>
      <c r="C51" s="15">
        <v>3198</v>
      </c>
      <c r="D51" s="10" t="s">
        <v>106</v>
      </c>
    </row>
    <row r="52" spans="1:4" ht="15" x14ac:dyDescent="0.15">
      <c r="A52" t="s">
        <v>107</v>
      </c>
      <c r="B52" s="9" t="s">
        <v>108</v>
      </c>
      <c r="C52" s="15">
        <v>680</v>
      </c>
      <c r="D52" s="10" t="s">
        <v>62</v>
      </c>
    </row>
    <row r="53" spans="1:4" ht="15" x14ac:dyDescent="0.15">
      <c r="A53" t="s">
        <v>107</v>
      </c>
      <c r="B53" s="6" t="s">
        <v>109</v>
      </c>
      <c r="C53" s="15">
        <v>110</v>
      </c>
      <c r="D53" s="10" t="s">
        <v>110</v>
      </c>
    </row>
    <row r="54" spans="1:4" ht="15" x14ac:dyDescent="0.15">
      <c r="A54" t="s">
        <v>107</v>
      </c>
      <c r="B54" s="9" t="s">
        <v>111</v>
      </c>
      <c r="C54" s="15">
        <v>2800</v>
      </c>
      <c r="D54" s="10" t="s">
        <v>112</v>
      </c>
    </row>
    <row r="55" spans="1:4" ht="15" x14ac:dyDescent="0.15">
      <c r="A55" t="s">
        <v>113</v>
      </c>
      <c r="B55" s="9" t="s">
        <v>114</v>
      </c>
      <c r="C55" s="15">
        <v>574</v>
      </c>
      <c r="D55" s="10" t="s">
        <v>115</v>
      </c>
    </row>
    <row r="56" spans="1:4" ht="15" x14ac:dyDescent="0.15">
      <c r="A56" t="s">
        <v>116</v>
      </c>
      <c r="B56" s="9" t="s">
        <v>117</v>
      </c>
      <c r="C56" s="15">
        <v>400</v>
      </c>
      <c r="D56" s="10" t="s">
        <v>118</v>
      </c>
    </row>
    <row r="57" spans="1:4" ht="15" x14ac:dyDescent="0.15">
      <c r="A57" t="s">
        <v>116</v>
      </c>
      <c r="B57" s="9" t="s">
        <v>119</v>
      </c>
      <c r="C57" s="15">
        <v>300</v>
      </c>
      <c r="D57" s="10" t="s">
        <v>118</v>
      </c>
    </row>
    <row r="59" spans="1:4" ht="14.25" x14ac:dyDescent="0.15">
      <c r="A59" s="36" t="s">
        <v>121</v>
      </c>
      <c r="B59" s="36" t="s">
        <v>122</v>
      </c>
      <c r="C59" s="37"/>
      <c r="D59" s="38"/>
    </row>
    <row r="60" spans="1:4" ht="14.25" x14ac:dyDescent="0.15">
      <c r="A60" s="37"/>
      <c r="B60" s="36" t="s">
        <v>123</v>
      </c>
      <c r="C60" s="36"/>
      <c r="D60" s="38"/>
    </row>
    <row r="61" spans="1:4" ht="14.25" x14ac:dyDescent="0.15">
      <c r="A61" s="37"/>
      <c r="B61" s="36" t="s">
        <v>124</v>
      </c>
      <c r="C61" s="39" t="s">
        <v>125</v>
      </c>
      <c r="D61" s="38"/>
    </row>
    <row r="65" spans="1:5" ht="24.75" x14ac:dyDescent="0.15">
      <c r="A65" s="32" t="s">
        <v>135</v>
      </c>
      <c r="B65" s="32" t="s">
        <v>127</v>
      </c>
      <c r="C65" s="32" t="s">
        <v>128</v>
      </c>
    </row>
    <row r="66" spans="1:5" ht="24.75" x14ac:dyDescent="0.15">
      <c r="A66" s="33" t="s">
        <v>136</v>
      </c>
      <c r="B66" s="34">
        <v>35010</v>
      </c>
      <c r="C66" s="35">
        <v>0.2569969455461571</v>
      </c>
      <c r="E66" t="s">
        <v>142</v>
      </c>
    </row>
    <row r="67" spans="1:5" ht="24.75" x14ac:dyDescent="0.15">
      <c r="A67" s="33" t="s">
        <v>137</v>
      </c>
      <c r="B67" s="34">
        <v>75026</v>
      </c>
      <c r="C67" s="35">
        <v>0.55074129781622339</v>
      </c>
      <c r="E67" t="s">
        <v>141</v>
      </c>
    </row>
    <row r="68" spans="1:5" ht="24.75" x14ac:dyDescent="0.15">
      <c r="A68" s="33" t="s">
        <v>138</v>
      </c>
      <c r="B68" s="34">
        <v>15088.3</v>
      </c>
      <c r="C68" s="35">
        <v>0.11075826945113058</v>
      </c>
    </row>
    <row r="69" spans="1:5" ht="24.75" x14ac:dyDescent="0.15">
      <c r="A69" s="33" t="s">
        <v>139</v>
      </c>
      <c r="B69" s="34">
        <v>11103</v>
      </c>
      <c r="C69" s="35">
        <v>8.150348718648906E-2</v>
      </c>
    </row>
    <row r="70" spans="1:5" ht="24.75" x14ac:dyDescent="0.15">
      <c r="A70" s="33" t="s">
        <v>140</v>
      </c>
      <c r="B70" s="34">
        <v>136227.29999999999</v>
      </c>
      <c r="C70" s="35">
        <v>1</v>
      </c>
    </row>
  </sheetData>
  <mergeCells count="8">
    <mergeCell ref="D22:D24"/>
    <mergeCell ref="A37:A41"/>
    <mergeCell ref="C37:C40"/>
    <mergeCell ref="A42:A50"/>
    <mergeCell ref="A7:A12"/>
    <mergeCell ref="A13:A15"/>
    <mergeCell ref="A22:A24"/>
    <mergeCell ref="C22:C24"/>
  </mergeCells>
  <phoneticPr fontId="3" type="noConversion"/>
  <hyperlinks>
    <hyperlink ref="C6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2018-10-18T11:51:37Z</dcterms:modified>
</cp:coreProperties>
</file>